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100" tabRatio="601"/>
  </bookViews>
  <sheets>
    <sheet name="СВОД 29.08" sheetId="2" r:id="rId1"/>
  </sheets>
  <definedNames>
    <definedName name="_xlnm._FilterDatabase" localSheetId="0" hidden="1">'СВОД 29.08'!$A$2:$BE$3</definedName>
  </definedNames>
  <calcPr calcId="145621" concurrentCalc="0"/>
</workbook>
</file>

<file path=xl/calcChain.xml><?xml version="1.0" encoding="utf-8"?>
<calcChain xmlns="http://schemas.openxmlformats.org/spreadsheetml/2006/main">
  <c r="AV3" i="2" l="1"/>
  <c r="AW3" i="2"/>
  <c r="AX3" i="2"/>
  <c r="AY3" i="2"/>
  <c r="AW2" i="2"/>
  <c r="AV2" i="2"/>
  <c r="BF3" i="2"/>
  <c r="AX2" i="2"/>
</calcChain>
</file>

<file path=xl/sharedStrings.xml><?xml version="1.0" encoding="utf-8"?>
<sst xmlns="http://schemas.openxmlformats.org/spreadsheetml/2006/main" count="60" uniqueCount="59">
  <si>
    <t>Русский язык</t>
  </si>
  <si>
    <t>Литература</t>
  </si>
  <si>
    <t>Литературное чтение</t>
  </si>
  <si>
    <t>Литературное чтение на родном языке</t>
  </si>
  <si>
    <t>Родная литература</t>
  </si>
  <si>
    <t>Иностранный язык</t>
  </si>
  <si>
    <t>Второй иностранный язык</t>
  </si>
  <si>
    <t>Алгебра</t>
  </si>
  <si>
    <t>Геометрия</t>
  </si>
  <si>
    <t>Информатика</t>
  </si>
  <si>
    <t>Окружающий мир</t>
  </si>
  <si>
    <t>Обществознание</t>
  </si>
  <si>
    <t>География</t>
  </si>
  <si>
    <t>Физика</t>
  </si>
  <si>
    <t>Химия</t>
  </si>
  <si>
    <t>Биология</t>
  </si>
  <si>
    <t>Физическая культура</t>
  </si>
  <si>
    <t>Основы безопасности жизнедеятельности</t>
  </si>
  <si>
    <t>Технология</t>
  </si>
  <si>
    <t>Музыка</t>
  </si>
  <si>
    <t>Изобразительное искусство</t>
  </si>
  <si>
    <t>Основы духовно-нравственной культуры народов России</t>
  </si>
  <si>
    <t>Русский язык и литература</t>
  </si>
  <si>
    <t>Родной язык и родная литература</t>
  </si>
  <si>
    <t>Математика и информатика</t>
  </si>
  <si>
    <t>Математика</t>
  </si>
  <si>
    <t xml:space="preserve">Физическая культура, экология и ОБЖ </t>
  </si>
  <si>
    <t>Искусство</t>
  </si>
  <si>
    <r>
      <t xml:space="preserve">Основы </t>
    </r>
    <r>
      <rPr>
        <sz val="12"/>
        <color indexed="8"/>
        <rFont val="Times New Roman"/>
        <family val="1"/>
        <charset val="204"/>
      </rPr>
      <t>религиозных культур и светской этики</t>
    </r>
  </si>
  <si>
    <t xml:space="preserve">Основы духовно-нравствен. культуры народов России </t>
  </si>
  <si>
    <t>Естественно-научные предметы</t>
  </si>
  <si>
    <t>Общественно-научные предметы</t>
  </si>
  <si>
    <r>
      <t xml:space="preserve">Основы </t>
    </r>
    <r>
      <rPr>
        <sz val="10"/>
        <color indexed="8"/>
        <rFont val="Times New Roman"/>
        <family val="1"/>
        <charset val="204"/>
      </rPr>
      <t>религиозных культур и светской этики</t>
    </r>
  </si>
  <si>
    <t>Максимальный балл</t>
  </si>
  <si>
    <t>Углегорский городской округ</t>
  </si>
  <si>
    <t>МО</t>
  </si>
  <si>
    <t>ООО</t>
  </si>
  <si>
    <t>Иностран-ные языки</t>
  </si>
  <si>
    <r>
      <rPr>
        <b/>
        <sz val="10"/>
        <rFont val="Times New Roman"/>
        <family val="1"/>
        <charset val="204"/>
      </rPr>
      <t>Соответствие учебного плана</t>
    </r>
    <r>
      <rPr>
        <sz val="10"/>
        <rFont val="Times New Roman"/>
        <family val="1"/>
        <charset val="204"/>
      </rPr>
      <t>, %</t>
    </r>
  </si>
  <si>
    <t>Части учебного плана</t>
  </si>
  <si>
    <t>Показатель 1 (соответствие названий предметных областей)
НОО - 18 б
ООО - 20 б</t>
  </si>
  <si>
    <t>Показатель 2 (соответствие названий предметов)
НОО - 36 б
ООО - 57 б</t>
  </si>
  <si>
    <t>Итоговый показатель
НОО - 58 б
ООО - 81 б</t>
  </si>
  <si>
    <t>Соответствие учебного плана, %</t>
  </si>
  <si>
    <t>ПРОВЕРКА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</si>
  <si>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(соответствие названий предметных областей)
НОО - 18 б
ООО - 20 б
СОО - 24 б</t>
    </r>
  </si>
  <si>
    <r>
      <t xml:space="preserve">Количество лишних </t>
    </r>
    <r>
      <rPr>
        <b/>
        <sz val="10"/>
        <rFont val="Times New Roman"/>
        <family val="1"/>
        <charset val="204"/>
      </rPr>
      <t xml:space="preserve">предметов </t>
    </r>
    <r>
      <rPr>
        <sz val="10"/>
        <rFont val="Times New Roman"/>
        <family val="1"/>
        <charset val="204"/>
      </rPr>
      <t>в обязательной части учебного плана</t>
    </r>
  </si>
  <si>
    <r>
      <t xml:space="preserve">Количество лишних </t>
    </r>
    <r>
      <rPr>
        <b/>
        <sz val="10"/>
        <rFont val="Times New Roman"/>
        <family val="1"/>
        <charset val="204"/>
      </rPr>
      <t>предметных областей</t>
    </r>
    <r>
      <rPr>
        <sz val="10"/>
        <rFont val="Times New Roman"/>
        <family val="1"/>
        <charset val="204"/>
      </rPr>
      <t xml:space="preserve"> в обязательной части учебного плана</t>
    </r>
  </si>
  <si>
    <t>Родной язык</t>
  </si>
  <si>
    <t>История</t>
  </si>
  <si>
    <t>Вероятность и статистика</t>
  </si>
  <si>
    <t>Всеобщая история</t>
  </si>
  <si>
    <t>История России</t>
  </si>
  <si>
    <t>Обществознание и естествознание ("окружающий мир")</t>
  </si>
  <si>
    <t>МБОУ СОШ с. Бошняково имени Дорошенкова П.И.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</si>
  <si>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(соответствие названий предметов)
НОО - 36 б
ООО - 57 б
СОО - 69 б</t>
    </r>
  </si>
  <si>
    <r>
      <rPr>
        <b/>
        <sz val="10"/>
        <rFont val="Times New Roman"/>
        <family val="1"/>
        <charset val="204"/>
      </rPr>
      <t>Итоговый показатель</t>
    </r>
    <r>
      <rPr>
        <sz val="10"/>
        <rFont val="Times New Roman"/>
        <family val="1"/>
        <charset val="204"/>
      </rPr>
      <t xml:space="preserve">
НОО - 54 б
ООО - 77 б
СОО - 93 б</t>
    </r>
  </si>
  <si>
    <t>Математика (ИТОГО)</t>
  </si>
  <si>
    <t>История (ИТОГО)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</si>
</sst>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493EF"/>
        <bgColor indexed="64"/>
      </patternFill>
    </fill>
    <fill>
      <patternFill patternType="solid">
        <fgColor rgb="FFC3BF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E7FF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9" fillId="0" borderId="0"/>
    <xf numFmtId="0" fontId="10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3" fillId="0" borderId="0"/>
  </cellStyleXfs>
  <cellXfs count="29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8" fillId="6" borderId="1" xfId="0" applyFont="1" applyFill="1" applyBorder="1">
      <alignment vertical="center"/>
    </xf>
    <xf numFmtId="0" fontId="8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10" fillId="0" borderId="1" xfId="2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textRotation="90" wrapText="1"/>
    </xf>
    <xf numFmtId="0" fontId="8" fillId="1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9" fillId="0" borderId="1" xfId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</cellXfs>
  <cellStyles count="9">
    <cellStyle name="Гиперссылка 2" xfId="4"/>
    <cellStyle name="Обычный" xfId="0" builtinId="0"/>
    <cellStyle name="Обычный 2" xfId="2"/>
    <cellStyle name="Обычный 2 2" xfId="5"/>
    <cellStyle name="Обычный 2 3" xfId="6"/>
    <cellStyle name="Обычный 3" xfId="1"/>
    <cellStyle name="Обычный 3 2" xfId="7"/>
    <cellStyle name="Обычный 4" xfId="8"/>
    <cellStyle name="Обычный 5" xfId="3"/>
  </cellStyles>
  <dxfs count="0"/>
  <tableStyles count="0" defaultTableStyle="TableStyleMedium2" defaultPivotStyle="PivotStyleLight16"/>
  <colors>
    <mruColors>
      <color rgb="FFC493EF"/>
      <color rgb="FFDBD2FF"/>
      <color rgb="FFECE7FF"/>
      <color rgb="FFC3BFD8"/>
      <color rgb="FFBFB4D8"/>
      <color rgb="FFE199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"/>
  <sheetViews>
    <sheetView tabSelected="1" zoomScale="70" zoomScaleNormal="70" zoomScaleSheetLayoutView="100" workbookViewId="0">
      <pane xSplit="3" ySplit="2" topLeftCell="AJS3" activePane="bottomRight" state="frozen"/>
      <selection pane="topRight" activeCell="D1" sqref="D1"/>
      <selection pane="bottomLeft" activeCell="A3" sqref="A3"/>
      <selection pane="bottomRight" activeCell="T23" sqref="T23"/>
    </sheetView>
  </sheetViews>
  <sheetFormatPr defaultColWidth="9.140625" defaultRowHeight="12.75" x14ac:dyDescent="0.2"/>
  <cols>
    <col min="1" max="1" width="39.28515625" customWidth="1"/>
    <col min="2" max="2" width="4.42578125" customWidth="1"/>
    <col min="3" max="3" width="36" customWidth="1"/>
    <col min="4" max="4" width="12.28515625" style="17" customWidth="1"/>
    <col min="5" max="5" width="4.85546875" style="17" customWidth="1"/>
    <col min="6" max="6" width="4.42578125" style="17" customWidth="1"/>
    <col min="7" max="7" width="4.85546875" style="17" customWidth="1"/>
    <col min="8" max="8" width="12.28515625" style="17" customWidth="1"/>
    <col min="9" max="9" width="11" style="17" customWidth="1"/>
    <col min="10" max="10" width="9.5703125" style="17" customWidth="1"/>
    <col min="11" max="11" width="5.85546875" style="17" customWidth="1"/>
    <col min="12" max="12" width="13.140625" style="17" customWidth="1"/>
    <col min="13" max="13" width="4.85546875" style="17" customWidth="1"/>
    <col min="14" max="14" width="5.85546875" style="17" customWidth="1"/>
    <col min="15" max="15" width="15" style="17" customWidth="1"/>
    <col min="16" max="18" width="4.85546875" style="17" customWidth="1"/>
    <col min="19" max="19" width="7.28515625" style="17" customWidth="1"/>
    <col min="20" max="21" width="4.85546875" style="17" customWidth="1"/>
    <col min="22" max="22" width="19.28515625" style="17" customWidth="1"/>
    <col min="23" max="23" width="4.85546875" style="17" customWidth="1"/>
    <col min="24" max="24" width="13.85546875" style="17" customWidth="1"/>
    <col min="25" max="28" width="6.28515625" style="17" customWidth="1"/>
    <col min="29" max="30" width="4.85546875" style="17" customWidth="1"/>
    <col min="31" max="31" width="13.28515625" style="17" customWidth="1"/>
    <col min="32" max="34" width="4.85546875" style="17" customWidth="1"/>
    <col min="35" max="35" width="13.28515625" style="17" customWidth="1"/>
    <col min="36" max="36" width="5.7109375" style="17" customWidth="1"/>
    <col min="37" max="37" width="6.28515625" style="17" customWidth="1"/>
    <col min="38" max="38" width="12" style="17" customWidth="1"/>
    <col min="39" max="39" width="6" style="17" customWidth="1"/>
    <col min="40" max="40" width="11.85546875" style="17" customWidth="1"/>
    <col min="41" max="41" width="6" style="17" customWidth="1"/>
    <col min="42" max="42" width="6.140625" style="17" customWidth="1"/>
    <col min="43" max="43" width="13.28515625" style="17" customWidth="1"/>
    <col min="44" max="44" width="8.42578125" style="17" customWidth="1"/>
    <col min="45" max="45" width="13.28515625" style="17" customWidth="1"/>
    <col min="46" max="46" width="10.42578125" style="17" customWidth="1"/>
    <col min="47" max="47" width="13.140625" style="17" customWidth="1"/>
    <col min="48" max="48" width="14.140625" style="17" customWidth="1"/>
    <col min="49" max="49" width="13.28515625" style="17" customWidth="1"/>
    <col min="50" max="50" width="11" style="17" customWidth="1"/>
    <col min="51" max="51" width="13.7109375" style="17" customWidth="1"/>
    <col min="52" max="52" width="14" style="17" customWidth="1"/>
    <col min="53" max="53" width="14.28515625" style="17" customWidth="1"/>
    <col min="54" max="54" width="13.85546875" style="17" hidden="1" customWidth="1"/>
    <col min="55" max="55" width="12.140625" style="17" hidden="1" customWidth="1"/>
    <col min="56" max="56" width="10.140625" style="17" hidden="1" customWidth="1"/>
    <col min="57" max="57" width="12.42578125" style="17" hidden="1" customWidth="1"/>
    <col min="58" max="58" width="11.42578125" style="26" hidden="1" customWidth="1"/>
  </cols>
  <sheetData>
    <row r="1" spans="1:58" ht="132" customHeight="1" x14ac:dyDescent="0.2">
      <c r="A1" s="9" t="s">
        <v>35</v>
      </c>
      <c r="B1" s="9"/>
      <c r="C1" s="9" t="s">
        <v>36</v>
      </c>
      <c r="D1" s="13" t="s">
        <v>22</v>
      </c>
      <c r="E1" s="14" t="s">
        <v>0</v>
      </c>
      <c r="F1" s="14" t="s">
        <v>1</v>
      </c>
      <c r="G1" s="14" t="s">
        <v>2</v>
      </c>
      <c r="H1" s="13" t="s">
        <v>23</v>
      </c>
      <c r="I1" s="15" t="s">
        <v>48</v>
      </c>
      <c r="J1" s="15" t="s">
        <v>3</v>
      </c>
      <c r="K1" s="14" t="s">
        <v>4</v>
      </c>
      <c r="L1" s="13" t="s">
        <v>37</v>
      </c>
      <c r="M1" s="14" t="s">
        <v>5</v>
      </c>
      <c r="N1" s="19" t="s">
        <v>6</v>
      </c>
      <c r="O1" s="13" t="s">
        <v>24</v>
      </c>
      <c r="P1" s="15" t="s">
        <v>25</v>
      </c>
      <c r="Q1" s="19" t="s">
        <v>7</v>
      </c>
      <c r="R1" s="19" t="s">
        <v>8</v>
      </c>
      <c r="S1" s="19" t="s">
        <v>50</v>
      </c>
      <c r="T1" s="14" t="s">
        <v>57</v>
      </c>
      <c r="U1" s="14" t="s">
        <v>9</v>
      </c>
      <c r="V1" s="13" t="s">
        <v>53</v>
      </c>
      <c r="W1" s="14" t="s">
        <v>10</v>
      </c>
      <c r="X1" s="16" t="s">
        <v>31</v>
      </c>
      <c r="Y1" s="19" t="s">
        <v>52</v>
      </c>
      <c r="Z1" s="19" t="s">
        <v>51</v>
      </c>
      <c r="AA1" s="15" t="s">
        <v>49</v>
      </c>
      <c r="AB1" s="15" t="s">
        <v>58</v>
      </c>
      <c r="AC1" s="15" t="s">
        <v>11</v>
      </c>
      <c r="AD1" s="15" t="s">
        <v>12</v>
      </c>
      <c r="AE1" s="16" t="s">
        <v>30</v>
      </c>
      <c r="AF1" s="15" t="s">
        <v>13</v>
      </c>
      <c r="AG1" s="15" t="s">
        <v>14</v>
      </c>
      <c r="AH1" s="15" t="s">
        <v>15</v>
      </c>
      <c r="AI1" s="16" t="s">
        <v>26</v>
      </c>
      <c r="AJ1" s="14" t="s">
        <v>16</v>
      </c>
      <c r="AK1" s="15" t="s">
        <v>17</v>
      </c>
      <c r="AL1" s="16" t="s">
        <v>18</v>
      </c>
      <c r="AM1" s="15" t="s">
        <v>18</v>
      </c>
      <c r="AN1" s="16" t="s">
        <v>27</v>
      </c>
      <c r="AO1" s="15" t="s">
        <v>19</v>
      </c>
      <c r="AP1" s="15" t="s">
        <v>20</v>
      </c>
      <c r="AQ1" s="16" t="s">
        <v>32</v>
      </c>
      <c r="AR1" s="15" t="s">
        <v>28</v>
      </c>
      <c r="AS1" s="16" t="s">
        <v>29</v>
      </c>
      <c r="AT1" s="15" t="s">
        <v>21</v>
      </c>
      <c r="AU1" s="11" t="s">
        <v>39</v>
      </c>
      <c r="AV1" s="6" t="s">
        <v>45</v>
      </c>
      <c r="AW1" s="6" t="s">
        <v>55</v>
      </c>
      <c r="AX1" s="7" t="s">
        <v>56</v>
      </c>
      <c r="AY1" s="7" t="s">
        <v>38</v>
      </c>
      <c r="AZ1" s="18" t="s">
        <v>46</v>
      </c>
      <c r="BA1" s="18" t="s">
        <v>47</v>
      </c>
      <c r="BB1" s="23" t="s">
        <v>40</v>
      </c>
      <c r="BC1" s="23" t="s">
        <v>41</v>
      </c>
      <c r="BD1" s="23" t="s">
        <v>42</v>
      </c>
      <c r="BE1" s="23" t="s">
        <v>43</v>
      </c>
      <c r="BF1" s="24" t="s">
        <v>44</v>
      </c>
    </row>
    <row r="2" spans="1:58" s="2" customFormat="1" x14ac:dyDescent="0.2">
      <c r="A2" s="4"/>
      <c r="B2" s="4"/>
      <c r="C2" s="4" t="s">
        <v>33</v>
      </c>
      <c r="D2" s="5">
        <v>2</v>
      </c>
      <c r="E2" s="5">
        <v>3</v>
      </c>
      <c r="F2" s="5">
        <v>3</v>
      </c>
      <c r="G2" s="5">
        <v>3</v>
      </c>
      <c r="H2" s="5">
        <v>2</v>
      </c>
      <c r="I2" s="5">
        <v>3</v>
      </c>
      <c r="J2" s="5">
        <v>3</v>
      </c>
      <c r="K2" s="5">
        <v>3</v>
      </c>
      <c r="L2" s="5">
        <v>2</v>
      </c>
      <c r="M2" s="5">
        <v>3</v>
      </c>
      <c r="N2" s="5"/>
      <c r="O2" s="5">
        <v>2</v>
      </c>
      <c r="P2" s="5"/>
      <c r="Q2" s="5"/>
      <c r="R2" s="5"/>
      <c r="S2" s="5"/>
      <c r="T2" s="5">
        <v>3</v>
      </c>
      <c r="U2" s="5">
        <v>3</v>
      </c>
      <c r="V2" s="5">
        <v>2</v>
      </c>
      <c r="W2" s="5">
        <v>3</v>
      </c>
      <c r="X2" s="5">
        <v>2</v>
      </c>
      <c r="Y2" s="5"/>
      <c r="Z2" s="5"/>
      <c r="AA2" s="5"/>
      <c r="AB2" s="5">
        <v>3</v>
      </c>
      <c r="AC2" s="5">
        <v>3</v>
      </c>
      <c r="AD2" s="5">
        <v>3</v>
      </c>
      <c r="AE2" s="5">
        <v>2</v>
      </c>
      <c r="AF2" s="5">
        <v>3</v>
      </c>
      <c r="AG2" s="5">
        <v>3</v>
      </c>
      <c r="AH2" s="5">
        <v>3</v>
      </c>
      <c r="AI2" s="5">
        <v>2</v>
      </c>
      <c r="AJ2" s="5">
        <v>3</v>
      </c>
      <c r="AK2" s="5">
        <v>3</v>
      </c>
      <c r="AL2" s="5">
        <v>2</v>
      </c>
      <c r="AM2" s="5">
        <v>3</v>
      </c>
      <c r="AN2" s="5">
        <v>2</v>
      </c>
      <c r="AO2" s="5">
        <v>3</v>
      </c>
      <c r="AP2" s="5">
        <v>3</v>
      </c>
      <c r="AQ2" s="5">
        <v>2</v>
      </c>
      <c r="AR2" s="5">
        <v>3</v>
      </c>
      <c r="AS2" s="5">
        <v>2</v>
      </c>
      <c r="AT2" s="5">
        <v>3</v>
      </c>
      <c r="AU2" s="5">
        <v>4</v>
      </c>
      <c r="AV2" s="5">
        <f>E2+I2+M2+P2+V2+X2+AE2+AI2+AL2+AN2+AQ2+AS2</f>
        <v>25</v>
      </c>
      <c r="AW2" s="5">
        <f>E2+F2+G2+I2+J2+K2+M2+N2+T2+U2+W2+AB2+AC2+AD2+AF2+AG2+AH2+AJ2+AK2+AM2+AO2+AP2+AR2+AT2</f>
        <v>69</v>
      </c>
      <c r="AX2" s="5">
        <f t="shared" ref="AX2" si="0">SUM(AV2:AW2)</f>
        <v>94</v>
      </c>
      <c r="AY2" s="5">
        <v>100</v>
      </c>
      <c r="AZ2" s="5"/>
      <c r="BA2" s="5"/>
      <c r="BB2" s="21">
        <v>24</v>
      </c>
      <c r="BC2" s="21">
        <v>69</v>
      </c>
      <c r="BD2" s="21">
        <v>97</v>
      </c>
      <c r="BE2" s="21">
        <v>100</v>
      </c>
      <c r="BF2" s="25">
        <v>1</v>
      </c>
    </row>
    <row r="3" spans="1:58" ht="30" customHeight="1" x14ac:dyDescent="0.2">
      <c r="A3" s="27" t="s">
        <v>34</v>
      </c>
      <c r="B3" s="8">
        <v>134</v>
      </c>
      <c r="C3" s="28" t="s">
        <v>54</v>
      </c>
      <c r="D3" s="10">
        <v>2</v>
      </c>
      <c r="E3" s="1">
        <v>3</v>
      </c>
      <c r="F3" s="1">
        <v>3</v>
      </c>
      <c r="G3" s="1">
        <v>3</v>
      </c>
      <c r="H3" s="10">
        <v>2</v>
      </c>
      <c r="I3" s="1">
        <v>3</v>
      </c>
      <c r="J3" s="1">
        <v>0</v>
      </c>
      <c r="K3" s="1">
        <v>0</v>
      </c>
      <c r="L3" s="10">
        <v>2</v>
      </c>
      <c r="M3" s="1">
        <v>3</v>
      </c>
      <c r="N3" s="12">
        <v>0</v>
      </c>
      <c r="O3" s="10">
        <v>2</v>
      </c>
      <c r="P3" s="1">
        <v>3</v>
      </c>
      <c r="Q3" s="1">
        <v>3</v>
      </c>
      <c r="R3" s="1">
        <v>3</v>
      </c>
      <c r="S3" s="1">
        <v>3</v>
      </c>
      <c r="T3" s="1">
        <v>3</v>
      </c>
      <c r="U3" s="1">
        <v>3</v>
      </c>
      <c r="V3" s="10">
        <v>2</v>
      </c>
      <c r="W3" s="1">
        <v>3</v>
      </c>
      <c r="X3" s="10">
        <v>2</v>
      </c>
      <c r="Y3" s="1">
        <v>1</v>
      </c>
      <c r="Z3" s="1">
        <v>0</v>
      </c>
      <c r="AA3" s="1">
        <v>3</v>
      </c>
      <c r="AB3" s="1">
        <v>2</v>
      </c>
      <c r="AC3" s="1">
        <v>3</v>
      </c>
      <c r="AD3" s="1">
        <v>3</v>
      </c>
      <c r="AE3" s="10">
        <v>2</v>
      </c>
      <c r="AF3" s="1">
        <v>3</v>
      </c>
      <c r="AG3" s="1">
        <v>3</v>
      </c>
      <c r="AH3" s="1">
        <v>3</v>
      </c>
      <c r="AI3" s="10">
        <v>2</v>
      </c>
      <c r="AJ3" s="1">
        <v>3</v>
      </c>
      <c r="AK3" s="1">
        <v>3</v>
      </c>
      <c r="AL3" s="10">
        <v>2</v>
      </c>
      <c r="AM3" s="1">
        <v>3</v>
      </c>
      <c r="AN3" s="10">
        <v>2</v>
      </c>
      <c r="AO3" s="1">
        <v>3</v>
      </c>
      <c r="AP3" s="1">
        <v>3</v>
      </c>
      <c r="AQ3" s="10">
        <v>2</v>
      </c>
      <c r="AR3" s="1">
        <v>3</v>
      </c>
      <c r="AS3" s="10">
        <v>2</v>
      </c>
      <c r="AT3" s="1">
        <v>3</v>
      </c>
      <c r="AU3" s="3">
        <v>4</v>
      </c>
      <c r="AV3" s="20">
        <f t="shared" ref="AV3" si="1">SUM(D3,H3,L3,O3,V3,X3,AE3,AI3,AL3,AN3,AQ3,AS3)</f>
        <v>24</v>
      </c>
      <c r="AW3" s="20">
        <f t="shared" ref="AW3" si="2">E3+F3+G3+I3+J3+K3+M3+T3+U3+W3+AB3+AC3+AD3+AF3+AG3+AH3+AJ3+AM3+AK3+AO3+AP3+AR3+AT3</f>
        <v>62</v>
      </c>
      <c r="AX3" s="20">
        <f t="shared" ref="AX3" si="3">SUM(AV3:AW3)</f>
        <v>86</v>
      </c>
      <c r="AY3" s="20">
        <f t="shared" ref="AY3" si="4">ROUND(AX3/93*100,1)</f>
        <v>92.5</v>
      </c>
      <c r="AZ3" s="22"/>
      <c r="BA3" s="22"/>
      <c r="BB3" s="17">
        <v>24</v>
      </c>
      <c r="BC3" s="17">
        <v>63</v>
      </c>
      <c r="BD3" s="17">
        <v>87</v>
      </c>
      <c r="BE3" s="17">
        <v>93.5</v>
      </c>
      <c r="BF3" s="26">
        <f t="shared" ref="BF3" si="5">IF(AY3&gt;=BE3,1,0)</f>
        <v>0</v>
      </c>
    </row>
  </sheetData>
  <autoFilter ref="A2:BE3">
    <sortState ref="A16:BE156">
      <sortCondition descending="1" ref="AY2:AY159"/>
    </sortState>
  </autoFilter>
  <pageMargins left="0.75" right="0.75" top="1" bottom="1" header="0.51180555555555562" footer="0.51180555555555562"/>
  <pageSetup paperSize="9" fitToWidth="0" fitToHeight="0" orientation="portrait" useFirstPageNumber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29.08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dcterms:created xsi:type="dcterms:W3CDTF">2019-09-18T00:53:29Z</dcterms:created>
  <dcterms:modified xsi:type="dcterms:W3CDTF">2023-10-05T05:58:27Z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</Properties>
</file>